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4TO PERIODO 2019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C47" i="1"/>
  <c r="C46" i="1"/>
  <c r="N35" i="1" l="1"/>
  <c r="E35" i="1"/>
  <c r="H35" i="1" s="1"/>
  <c r="N34" i="1"/>
  <c r="O34" i="1" s="1"/>
  <c r="H34" i="1"/>
  <c r="I34" i="1" s="1"/>
  <c r="E34" i="1"/>
  <c r="N33" i="1"/>
  <c r="E33" i="1"/>
  <c r="H33" i="1" s="1"/>
  <c r="N32" i="1"/>
  <c r="O32" i="1" s="1"/>
  <c r="H32" i="1"/>
  <c r="I32" i="1" s="1"/>
  <c r="E32" i="1"/>
  <c r="N31" i="1"/>
  <c r="E31" i="1"/>
  <c r="H31" i="1" s="1"/>
  <c r="N30" i="1"/>
  <c r="O30" i="1" s="1"/>
  <c r="H30" i="1"/>
  <c r="I30" i="1" s="1"/>
  <c r="E30" i="1"/>
  <c r="N29" i="1"/>
  <c r="E29" i="1"/>
  <c r="H29" i="1" s="1"/>
  <c r="N28" i="1"/>
  <c r="O28" i="1" s="1"/>
  <c r="H28" i="1"/>
  <c r="I28" i="1" s="1"/>
  <c r="E28" i="1"/>
  <c r="N27" i="1"/>
  <c r="E27" i="1"/>
  <c r="H27" i="1" s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E19" i="1"/>
  <c r="H19" i="1" s="1"/>
  <c r="N18" i="1"/>
  <c r="O18" i="1" s="1"/>
  <c r="H18" i="1"/>
  <c r="I18" i="1" s="1"/>
  <c r="E18" i="1"/>
  <c r="N17" i="1"/>
  <c r="E17" i="1"/>
  <c r="H17" i="1" s="1"/>
  <c r="G15" i="1"/>
  <c r="G37" i="1" s="1"/>
  <c r="F15" i="1"/>
  <c r="F37" i="1" s="1"/>
  <c r="D3" i="1"/>
  <c r="O19" i="1" l="1"/>
  <c r="I19" i="1"/>
  <c r="O23" i="1"/>
  <c r="I23" i="1"/>
  <c r="O27" i="1"/>
  <c r="I27" i="1"/>
  <c r="H25" i="1"/>
  <c r="O31" i="1"/>
  <c r="I31" i="1"/>
  <c r="O35" i="1"/>
  <c r="I35" i="1"/>
  <c r="O17" i="1"/>
  <c r="I17" i="1"/>
  <c r="H15" i="1"/>
  <c r="H37" i="1" s="1"/>
  <c r="O21" i="1"/>
  <c r="I21" i="1"/>
  <c r="O29" i="1"/>
  <c r="I29" i="1"/>
  <c r="O33" i="1"/>
  <c r="I33" i="1"/>
  <c r="E15" i="1"/>
  <c r="E25" i="1"/>
  <c r="I25" i="1" l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<sst xmlns="http://schemas.openxmlformats.org/spreadsheetml/2006/main" count="32" uniqueCount="32">
  <si>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</si>
  <si>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31 de diciembre de 2019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</si>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</sst>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  <cell r="D16">
            <v>7180.7</v>
          </cell>
        </row>
        <row r="17">
          <cell r="C17">
            <v>2128.5</v>
          </cell>
          <cell r="D17">
            <v>3867.4000000000005</v>
          </cell>
        </row>
        <row r="18">
          <cell r="C18">
            <v>257.39999999999998</v>
          </cell>
          <cell r="D18">
            <v>892.3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  <cell r="D31">
            <v>168530</v>
          </cell>
        </row>
        <row r="32">
          <cell r="C32">
            <v>57318.5</v>
          </cell>
          <cell r="D32">
            <v>53105.8</v>
          </cell>
        </row>
        <row r="33">
          <cell r="C33">
            <v>0</v>
          </cell>
          <cell r="D33">
            <v>0</v>
          </cell>
        </row>
        <row r="34">
          <cell r="C34">
            <v>-35985.300000000003</v>
          </cell>
          <cell r="D34">
            <v>-32077.599999999999</v>
          </cell>
        </row>
        <row r="35">
          <cell r="C35">
            <v>10.3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7180.7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43" activePane="bottomRight" state="frozen"/>
      <selection pane="topRight" activeCell="E1" sqref="E1"/>
      <selection pane="bottomLeft" activeCell="A13" sqref="A13"/>
      <selection pane="bottomRight" activeCell="F50" sqref="F50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11940.4</v>
      </c>
      <c r="F15" s="33">
        <f>SUM(F17:F23)</f>
        <v>244593.1</v>
      </c>
      <c r="G15" s="33">
        <f>SUM(G17:G23)</f>
        <v>250793.4</v>
      </c>
      <c r="H15" s="33">
        <f>SUM(H17:H23)</f>
        <v>5740.1000000000131</v>
      </c>
      <c r="I15" s="34">
        <f>SUM(I17:I23)</f>
        <v>-6200.2999999999874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7180.7</v>
      </c>
      <c r="F17" s="41">
        <v>233847.8</v>
      </c>
      <c r="G17" s="41">
        <v>237674.3</v>
      </c>
      <c r="H17" s="42">
        <f>E17+F17-G17</f>
        <v>3354.2000000000116</v>
      </c>
      <c r="I17" s="34">
        <f t="shared" ref="I17:I23" si="0">H17-E17</f>
        <v>-3826.4999999999882</v>
      </c>
      <c r="J17" s="38"/>
      <c r="K17" s="8"/>
      <c r="L17" s="8"/>
      <c r="N17" s="43">
        <f>+'[1]SIT FINAN'!C16</f>
        <v>3354.2</v>
      </c>
      <c r="O17" s="43">
        <f t="shared" ref="O17:O23" si="1">+N17-H17</f>
        <v>-1.1823431123048067E-11</v>
      </c>
    </row>
    <row r="18" spans="2:16" x14ac:dyDescent="0.25">
      <c r="B18" s="36"/>
      <c r="C18" s="39" t="s">
        <v>14</v>
      </c>
      <c r="D18" s="39"/>
      <c r="E18" s="40">
        <f>'[1]SIT FINAN'!D17</f>
        <v>3867.4000000000005</v>
      </c>
      <c r="F18" s="40">
        <v>8260.7000000000007</v>
      </c>
      <c r="G18" s="40">
        <v>9999.6</v>
      </c>
      <c r="H18" s="44">
        <f t="shared" ref="H18:H23" si="2">E18+F18-G18</f>
        <v>2128.5000000000018</v>
      </c>
      <c r="I18" s="34">
        <f t="shared" si="0"/>
        <v>-1738.8999999999987</v>
      </c>
      <c r="J18" s="38"/>
      <c r="K18" s="8"/>
      <c r="L18" s="8"/>
      <c r="N18" s="43">
        <f>+'[1]SIT FINAN'!C17</f>
        <v>2128.5</v>
      </c>
      <c r="O18" s="43">
        <f t="shared" si="1"/>
        <v>0</v>
      </c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v>2484.6</v>
      </c>
      <c r="G19" s="40">
        <v>3119.5</v>
      </c>
      <c r="H19" s="44">
        <f t="shared" si="2"/>
        <v>257.39999999999964</v>
      </c>
      <c r="I19" s="34">
        <f t="shared" si="0"/>
        <v>-634.90000000000032</v>
      </c>
      <c r="J19" s="38"/>
      <c r="K19" s="8"/>
      <c r="L19" s="8"/>
      <c r="N19" s="43">
        <f>+'[1]SIT FINAN'!C18</f>
        <v>257.39999999999998</v>
      </c>
      <c r="O19" s="43">
        <f t="shared" si="1"/>
        <v>0</v>
      </c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2"/>
        <v>0</v>
      </c>
      <c r="I20" s="44">
        <f t="shared" si="0"/>
        <v>0</v>
      </c>
      <c r="J20" s="38"/>
      <c r="K20" s="8"/>
      <c r="L20" s="8"/>
      <c r="N20" s="43">
        <f>+'[1]SIT FINAN'!C19</f>
        <v>0</v>
      </c>
      <c r="O20" s="43">
        <f t="shared" si="1"/>
        <v>0</v>
      </c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2"/>
        <v>0</v>
      </c>
      <c r="I21" s="44">
        <f t="shared" si="0"/>
        <v>0</v>
      </c>
      <c r="J21" s="38"/>
      <c r="K21" s="8"/>
      <c r="L21" s="8"/>
      <c r="N21" s="43">
        <f>+'[1]SIT FINAN'!C20</f>
        <v>0</v>
      </c>
      <c r="O21" s="43">
        <f t="shared" si="1"/>
        <v>0</v>
      </c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2"/>
        <v>0</v>
      </c>
      <c r="I22" s="44">
        <f t="shared" si="0"/>
        <v>0</v>
      </c>
      <c r="J22" s="38"/>
      <c r="K22" s="8"/>
      <c r="L22" s="8"/>
      <c r="N22" s="43">
        <f>+'[1]SIT FINAN'!C21</f>
        <v>0</v>
      </c>
      <c r="O22" s="43">
        <f t="shared" si="1"/>
        <v>0</v>
      </c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2"/>
        <v>0</v>
      </c>
      <c r="I23" s="44">
        <f t="shared" si="0"/>
        <v>0</v>
      </c>
      <c r="J23" s="38"/>
      <c r="N23" s="43">
        <f>+'[1]SIT FINAN'!C22</f>
        <v>0</v>
      </c>
      <c r="O23" s="43">
        <f t="shared" si="1"/>
        <v>0</v>
      </c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189568.49999999997</v>
      </c>
      <c r="F25" s="33">
        <f>SUM(F27:F35)</f>
        <v>11419.5</v>
      </c>
      <c r="G25" s="33">
        <f>SUM(G27:G35)</f>
        <v>3961.2</v>
      </c>
      <c r="H25" s="33">
        <f>SUM(H27:H35)</f>
        <v>197026.8</v>
      </c>
      <c r="I25" s="48">
        <f>SUM(I27:I35)</f>
        <v>7458.2999999999884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  <c r="N27" s="43">
        <f>+'[1]SIT FINAN'!C29</f>
        <v>0</v>
      </c>
      <c r="O27" s="43">
        <f t="shared" ref="O27:O35" si="3">+N27-H27</f>
        <v>0</v>
      </c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4">E28+F28-G28</f>
        <v>0</v>
      </c>
      <c r="I28" s="44">
        <f t="shared" ref="I28:I34" si="5">H28-E28</f>
        <v>0</v>
      </c>
      <c r="J28" s="38"/>
      <c r="N28" s="43">
        <f>+'[1]SIT FINAN'!C30</f>
        <v>0</v>
      </c>
      <c r="O28" s="43">
        <f t="shared" si="3"/>
        <v>0</v>
      </c>
      <c r="P28" s="49"/>
    </row>
    <row r="29" spans="2:16" x14ac:dyDescent="0.25">
      <c r="B29" s="36"/>
      <c r="C29" s="39" t="s">
        <v>23</v>
      </c>
      <c r="D29" s="39"/>
      <c r="E29" s="40">
        <f>'[1]SIT FINAN'!D31</f>
        <v>168530</v>
      </c>
      <c r="F29" s="40">
        <v>7206.8</v>
      </c>
      <c r="G29" s="40">
        <v>53.5</v>
      </c>
      <c r="H29" s="44">
        <f t="shared" si="4"/>
        <v>175683.3</v>
      </c>
      <c r="I29" s="44">
        <f t="shared" si="5"/>
        <v>7153.2999999999884</v>
      </c>
      <c r="J29" s="38"/>
      <c r="N29" s="43">
        <f>+'[1]SIT FINAN'!C31</f>
        <v>175683.3</v>
      </c>
      <c r="O29" s="43">
        <f t="shared" si="3"/>
        <v>0</v>
      </c>
    </row>
    <row r="30" spans="2:16" x14ac:dyDescent="0.25">
      <c r="B30" s="36"/>
      <c r="C30" s="39" t="s">
        <v>24</v>
      </c>
      <c r="D30" s="39"/>
      <c r="E30" s="40">
        <f>+'[1]SIT FINAN'!D32</f>
        <v>53105.8</v>
      </c>
      <c r="F30" s="40">
        <v>4212.7</v>
      </c>
      <c r="G30" s="40">
        <v>0</v>
      </c>
      <c r="H30" s="44">
        <f>E30+F30-G30</f>
        <v>57318.5</v>
      </c>
      <c r="I30" s="34">
        <f t="shared" si="5"/>
        <v>4212.6999999999971</v>
      </c>
      <c r="J30" s="38"/>
      <c r="N30" s="43">
        <f>+'[1]SIT FINAN'!C32</f>
        <v>57318.5</v>
      </c>
      <c r="O30" s="43">
        <f t="shared" si="3"/>
        <v>0</v>
      </c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0">
        <v>0</v>
      </c>
      <c r="G31" s="40">
        <v>0</v>
      </c>
      <c r="H31" s="44">
        <f t="shared" si="4"/>
        <v>0</v>
      </c>
      <c r="I31" s="44">
        <f t="shared" si="5"/>
        <v>0</v>
      </c>
      <c r="J31" s="38"/>
      <c r="N31" s="43">
        <f>+'[1]SIT FINAN'!C33</f>
        <v>0</v>
      </c>
      <c r="O31" s="43">
        <f t="shared" si="3"/>
        <v>0</v>
      </c>
    </row>
    <row r="32" spans="2:16" x14ac:dyDescent="0.25">
      <c r="B32" s="36"/>
      <c r="C32" s="39" t="s">
        <v>26</v>
      </c>
      <c r="D32" s="39"/>
      <c r="E32" s="34">
        <f>+'[1]SIT FINAN'!D34</f>
        <v>-32077.599999999999</v>
      </c>
      <c r="F32" s="34">
        <v>0</v>
      </c>
      <c r="G32" s="34">
        <v>3907.7</v>
      </c>
      <c r="H32" s="34">
        <f t="shared" si="4"/>
        <v>-35985.299999999996</v>
      </c>
      <c r="I32" s="34">
        <f>H32-E32</f>
        <v>-3907.6999999999971</v>
      </c>
      <c r="J32" s="38"/>
      <c r="N32" s="50">
        <f>+'[1]SIT FINAN'!C34</f>
        <v>-35985.300000000003</v>
      </c>
      <c r="O32" s="43">
        <f t="shared" si="3"/>
        <v>0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4"/>
        <v>10.3</v>
      </c>
      <c r="I33" s="44">
        <f t="shared" si="5"/>
        <v>0</v>
      </c>
      <c r="J33" s="38"/>
      <c r="N33" s="43">
        <f>+'[1]SIT FINAN'!C35</f>
        <v>10.3</v>
      </c>
      <c r="O33" s="43">
        <f t="shared" si="3"/>
        <v>0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4"/>
        <v>0</v>
      </c>
      <c r="I34" s="44">
        <f t="shared" si="5"/>
        <v>0</v>
      </c>
      <c r="J34" s="38"/>
      <c r="N34" s="43">
        <f>+'[1]SIT FINAN'!C36</f>
        <v>0</v>
      </c>
      <c r="O34" s="43">
        <f t="shared" si="3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4"/>
        <v>0</v>
      </c>
      <c r="I35" s="44">
        <f>H35-E35</f>
        <v>0</v>
      </c>
      <c r="J35" s="38"/>
      <c r="N35" s="43">
        <f>+'[1]SIT FINAN'!C37</f>
        <v>0</v>
      </c>
      <c r="O35" s="43">
        <f t="shared" si="3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201508.89999999997</v>
      </c>
      <c r="F37" s="33">
        <f>F15+F25</f>
        <v>256012.6</v>
      </c>
      <c r="G37" s="33">
        <f>G15+G25</f>
        <v>254754.6</v>
      </c>
      <c r="H37" s="33">
        <f>H15+H25</f>
        <v>202766.9</v>
      </c>
      <c r="I37" s="34">
        <f>I15+I25</f>
        <v>1258.0000000000009</v>
      </c>
      <c r="J37" s="29"/>
    </row>
    <row r="38" spans="2:15" x14ac:dyDescent="0.25">
      <c r="B38" s="51"/>
      <c r="C38" s="52"/>
      <c r="D38" s="52"/>
      <c r="E38" s="52"/>
      <c r="F38" s="52"/>
      <c r="G38" s="52"/>
      <c r="H38" s="52"/>
      <c r="I38" s="52"/>
      <c r="J38" s="53"/>
    </row>
    <row r="39" spans="2:15" x14ac:dyDescent="0.25">
      <c r="B39" s="54"/>
      <c r="C39" s="55"/>
      <c r="D39" s="56"/>
      <c r="F39" s="54"/>
      <c r="G39" s="54"/>
      <c r="H39" s="54"/>
      <c r="I39" s="54"/>
      <c r="J39" s="54"/>
    </row>
    <row r="40" spans="2:15" x14ac:dyDescent="0.25">
      <c r="B40" s="1"/>
      <c r="C40" s="57" t="s">
        <v>31</v>
      </c>
      <c r="D40" s="57"/>
      <c r="E40" s="57"/>
      <c r="F40" s="57"/>
      <c r="G40" s="57"/>
      <c r="H40" s="57"/>
      <c r="I40" s="57"/>
      <c r="J40" s="58"/>
      <c r="K40" s="58"/>
      <c r="L40" s="1"/>
    </row>
    <row r="41" spans="2:15" x14ac:dyDescent="0.25">
      <c r="B41" s="1"/>
      <c r="C41" s="59"/>
      <c r="D41" s="59"/>
      <c r="E41" s="59"/>
      <c r="F41" s="59"/>
      <c r="G41" s="59"/>
      <c r="H41" s="59"/>
      <c r="I41" s="59"/>
      <c r="J41" s="58"/>
      <c r="K41" s="58"/>
      <c r="L41" s="1"/>
    </row>
    <row r="42" spans="2:15" x14ac:dyDescent="0.25">
      <c r="B42" s="1"/>
      <c r="C42" s="59"/>
      <c r="D42" s="59"/>
      <c r="E42" s="59"/>
      <c r="F42" s="60"/>
      <c r="G42" s="59"/>
      <c r="H42" s="59"/>
      <c r="I42" s="59"/>
      <c r="J42" s="58"/>
      <c r="K42" s="58"/>
      <c r="L42" s="1"/>
    </row>
    <row r="43" spans="2:15" x14ac:dyDescent="0.25">
      <c r="B43" s="1"/>
      <c r="C43" s="59"/>
      <c r="D43" s="59"/>
      <c r="E43" s="59"/>
      <c r="F43" s="59"/>
      <c r="G43" s="59"/>
      <c r="H43" s="59"/>
      <c r="I43" s="59"/>
      <c r="J43" s="58"/>
      <c r="K43" s="58"/>
      <c r="L43" s="1"/>
    </row>
    <row r="44" spans="2:15" x14ac:dyDescent="0.25">
      <c r="B44" s="1"/>
      <c r="C44" s="58"/>
      <c r="D44" s="61"/>
      <c r="E44" s="62"/>
      <c r="F44" s="62"/>
      <c r="G44" s="1"/>
      <c r="H44" s="63"/>
      <c r="I44" s="61"/>
      <c r="J44" s="62"/>
      <c r="K44" s="62"/>
      <c r="L44" s="1"/>
    </row>
    <row r="45" spans="2:15" x14ac:dyDescent="0.25">
      <c r="B45" s="1"/>
      <c r="C45" s="64"/>
      <c r="D45" s="64"/>
      <c r="E45" s="62"/>
      <c r="F45" s="65"/>
      <c r="G45" s="65"/>
      <c r="H45" s="65"/>
      <c r="I45" s="65"/>
      <c r="J45" s="62"/>
      <c r="K45" s="62"/>
      <c r="L45" s="1"/>
    </row>
    <row r="46" spans="2:15" x14ac:dyDescent="0.25">
      <c r="B46" s="1"/>
      <c r="C46" s="66" t="str">
        <f>+'[2]HACIENDA PUB'!D44</f>
        <v>LCDA. IRMA NEFTALI LEMUS DÍAZ</v>
      </c>
      <c r="D46" s="66"/>
      <c r="E46" s="67"/>
      <c r="F46" s="66" t="str">
        <f>+'[2]HACIENDA PUB'!H44</f>
        <v>C.P. MARIBEL DOMÍNGUEZ SALGADO</v>
      </c>
      <c r="G46" s="66"/>
      <c r="H46" s="66"/>
      <c r="I46" s="66"/>
      <c r="J46" s="68"/>
      <c r="K46" s="1"/>
    </row>
    <row r="47" spans="2:15" ht="15" customHeight="1" x14ac:dyDescent="0.25">
      <c r="B47" s="1"/>
      <c r="C47" s="69" t="str">
        <f>+'[2]HACIENDA PUB'!D45</f>
        <v>Encargada del Departamento de Recursos Financieros</v>
      </c>
      <c r="D47" s="69"/>
      <c r="E47" s="70"/>
      <c r="F47" s="69" t="str">
        <f>+'[2]HACIENDA PUB'!H45</f>
        <v>Encargada de la Subdirección de Servicios Administrativos</v>
      </c>
      <c r="G47" s="69"/>
      <c r="H47" s="69"/>
      <c r="I47" s="69"/>
      <c r="J47" s="68"/>
      <c r="K47" s="1"/>
    </row>
    <row r="48" spans="2:15" x14ac:dyDescent="0.25">
      <c r="C48" s="1"/>
      <c r="D48" s="1"/>
      <c r="E48" s="71"/>
      <c r="F48" s="1"/>
      <c r="G48" s="1"/>
      <c r="H48" s="1"/>
    </row>
    <row r="49" spans="3:8" x14ac:dyDescent="0.25">
      <c r="C49" s="1"/>
      <c r="D49" s="1"/>
      <c r="E49" s="71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2020-02-05T20:21:01Z</dcterms:created>
  <dcterms:modified xsi:type="dcterms:W3CDTF">2020-02-05T20:21:56Z</dcterms:modified>
</cp:coreProperties>
</file>